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39" i="64" s="1"/>
  <c r="C15" i="63"/>
  <c r="C7" i="63"/>
  <c r="C20" i="63" s="1"/>
  <c r="C48" i="62" l="1"/>
  <c r="C96" i="62"/>
  <c r="C62" i="62"/>
  <c r="C61" i="62"/>
  <c r="C28" i="62"/>
  <c r="D15" i="62"/>
  <c r="C15" i="62"/>
  <c r="C25" i="61"/>
  <c r="C21" i="61"/>
  <c r="C16" i="61"/>
  <c r="C87" i="60"/>
  <c r="C85" i="60"/>
  <c r="C83" i="60"/>
  <c r="C77" i="60"/>
  <c r="C74" i="60"/>
  <c r="C73" i="60"/>
  <c r="C65" i="60"/>
  <c r="C59" i="60"/>
  <c r="C58" i="60"/>
  <c r="D116" i="59"/>
  <c r="D115" i="59"/>
  <c r="D114" i="59"/>
  <c r="D113" i="59"/>
  <c r="C113" i="59"/>
  <c r="D112" i="59"/>
  <c r="D111" i="59"/>
  <c r="D110" i="59"/>
  <c r="D109" i="59"/>
  <c r="D108" i="59"/>
  <c r="D107" i="59"/>
  <c r="D106" i="59"/>
  <c r="D103" i="59" s="1"/>
  <c r="D105" i="59"/>
  <c r="D104" i="59"/>
  <c r="C103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41" i="59"/>
  <c r="C32" i="59"/>
  <c r="A1" i="59" l="1"/>
  <c r="A1" i="64" s="1"/>
  <c r="A1" i="63" l="1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1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<sst xmlns="http://schemas.openxmlformats.org/spreadsheetml/2006/main" count="907" uniqueCount="653">
  <si>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</si>
  <si>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</si>
  <si>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</si>
  <si>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</si>
  <si>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</si>
  <si>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</si>
  <si>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</si>
  <si>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</si>
  <si>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</si>
  <si>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</si>
  <si>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</si>
  <si>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</si>
  <si>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</si>
  <si>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</si>
  <si>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</si>
  <si>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</si>
  <si>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</si>
  <si>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</si>
  <si>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</si>
  <si>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</si>
  <si>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</si>
  <si>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</si>
  <si>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</si>
  <si>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</si>
  <si>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</si>
  <si>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</si>
  <si>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</si>
  <si>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</si>
  <si>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</si>
  <si>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</si>
  <si>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</si>
  <si>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</si>
  <si>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</si>
  <si>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</si>
  <si>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</si>
  <si>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</si>
  <si>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</si>
  <si>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</si>
  <si>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</si>
  <si>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</si>
  <si>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</si>
  <si>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</si>
  <si>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</si>
  <si>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</si>
  <si>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</si>
  <si>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</si>
  <si>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</si>
  <si>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</si>
  <si>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</si>
  <si>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</si>
  <si>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</si>
  <si>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</si>
  <si>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</si>
  <si>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</si>
  <si>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</si>
  <si>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</si>
  <si>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</si>
  <si>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</si>
  <si>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</si>
  <si>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</si>
  <si>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</si>
  <si>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</si>
  <si>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</si>
  <si>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</si>
  <si>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</si>
  <si>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</si>
  <si>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</si>
  <si>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</si>
  <si>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</si>
  <si>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</si>
  <si>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</si>
  <si>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</si>
  <si>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</si>
  <si>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</si>
  <si>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</si>
  <si>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</si>
  <si>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</si>
  <si>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</si>
  <si>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</si>
  <si>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</si>
  <si>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</si>
  <si>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</si>
  <si>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</si>
  <si>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</si>
  <si>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</si>
  <si>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</si>
  <si>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</si>
  <si>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</si>
  <si>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</si>
  <si>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</si>
  <si>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</si>
  <si>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</si>
  <si>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</si>
  <si>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</si>
  <si>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</si>
  <si>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</si>
  <si>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</si>
  <si>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</si>
  <si>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</si>
  <si>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</si>
  <si>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</si>
  <si>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</si>
  <si>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</si>
  <si>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</si>
  <si>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</si>
  <si>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</si>
  <si>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</si>
  <si>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</si>
  <si>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</si>
  <si>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</si>
  <si>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</si>
  <si>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</si>
  <si>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</si>
  <si>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</si>
  <si>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</si>
  <si>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</si>
  <si>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</si>
  <si>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</si>
  <si>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</si>
  <si>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</si>
  <si>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</si>
  <si>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</si>
  <si>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</si>
  <si>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</si>
  <si>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</si>
  <si>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</si>
  <si>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</si>
  <si>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</si>
  <si>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</si>
  <si>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</si>
  <si>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</si>
  <si>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</si>
  <si>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</si>
  <si>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</si>
  <si>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</si>
  <si>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</si>
  <si>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</si>
  <si>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</si>
  <si>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</si>
  <si>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</si>
  <si>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</si>
  <si>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</si>
  <si>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</si>
  <si>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</si>
  <si>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</si>
  <si>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</si>
  <si>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</si>
  <si>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</si>
  <si>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</si>
  <si>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</si>
  <si>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</si>
  <si>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</si>
  <si>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</si>
  <si>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</si>
  <si>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</si>
  <si>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</si>
  <si>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</si>
  <si>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</si>
  <si>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</si>
  <si>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</si>
  <si>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</si>
  <si>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</si>
  <si>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</si>
  <si>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</si>
  <si>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</si>
  <si>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</si>
  <si>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</si>
  <si>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</si>
  <si>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</si>
  <si>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</si>
  <si>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</si>
  <si>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</si>
  <si>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</si>
  <si>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</si>
  <si>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</si>
  <si>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</si>
  <si>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</si>
  <si>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</si>
  <si>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</si>
  <si>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</si>
  <si>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</si>
  <si>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</si>
  <si>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</si>
  <si>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</si>
  <si>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</si>
  <si>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</si>
  <si>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</si>
  <si>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</si>
  <si>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</si>
  <si>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</si>
  <si>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</si>
  <si>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</si>
  <si>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</si>
  <si>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</si>
  <si>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</si>
  <si>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</si>
  <si>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</si>
  <si>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</si>
  <si>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</si>
  <si>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</si>
  <si>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</si>
  <si>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</si>
  <si>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</si>
  <si>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</si>
  <si>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</si>
  <si>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</si>
  <si>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</si>
  <si>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</si>
  <si>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</si>
  <si>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</si>
  <si>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</si>
  <si>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</si>
  <si>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</si>
  <si>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</si>
  <si>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</si>
  <si>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</si>
  <si>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</si>
  <si>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</si>
  <si>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</si>
  <si>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</si>
  <si>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</si>
  <si>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</si>
  <si>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</si>
  <si>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</si>
  <si>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</si>
  <si>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</si>
  <si>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</si>
  <si>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</si>
  <si>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</si>
  <si>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</si>
  <si>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</si>
  <si>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</si>
  <si>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</si>
  <si>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</si>
  <si>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</si>
  <si>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</si>
  <si>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</si>
  <si>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</si>
  <si>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</si>
  <si>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</si>
  <si>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</si>
  <si>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</si>
  <si>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</si>
  <si>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</si>
  <si>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</si>
  <si>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</si>
  <si>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</si>
  <si>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</si>
  <si>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</si>
  <si>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</si>
  <si>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</si>
  <si>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</si>
  <si>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</si>
  <si>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</si>
  <si>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</si>
  <si>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</si>
  <si>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</si>
  <si>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</si>
  <si>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</si>
  <si>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</si>
  <si>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</si>
  <si>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</si>
  <si>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</si>
  <si>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</si>
  <si>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</si>
  <si>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</si>
  <si>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</si>
  <si>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</si>
  <si>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</si>
  <si>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</si>
  <si>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</si>
  <si>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</si>
  <si>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</si>
  <si>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</si>
  <si>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</si>
  <si>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</si>
  <si>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</si>
  <si>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</si>
  <si>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</si>
  <si>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</si>
  <si>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</si>
  <si>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</si>
  <si>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</si>
  <si>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</si>
  <si>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</si>
  <si>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</si>
  <si>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</si>
  <si>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</si>
  <si>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</si>
  <si>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</si>
  <si>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</si>
  <si>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</si>
  <si>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</si>
  <si>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</si>
  <si>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</si>
  <si>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</si>
  <si>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</si>
  <si>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</si>
  <si>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</si>
  <si>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</si>
  <si>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</si>
  <si>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</si>
  <si>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</si>
  <si>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</si>
  <si>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</si>
  <si>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</si>
  <si>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</si>
  <si>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</si>
  <si>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</si>
  <si>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</si>
  <si>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</si>
  <si>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</si>
  <si>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</si>
  <si>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</si>
  <si>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</si>
  <si>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</si>
  <si>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</si>
  <si>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</si>
  <si>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</si>
  <si>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</si>
  <si>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</si>
  <si>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</si>
  <si>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</si>
  <si>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</si>
  <si>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</si>
  <si>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</si>
  <si>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</si>
  <si>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</si>
  <si>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</si>
  <si>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</si>
  <si>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</si>
  <si>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</si>
  <si>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</si>
  <si>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</si>
  <si>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</si>
  <si>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</si>
  <si>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</si>
  <si>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</si>
  <si>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</si>
  <si>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</si>
  <si>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</si>
  <si>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</si>
  <si>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</si>
  <si>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</si>
  <si>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</si>
  <si>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</si>
  <si>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</si>
  <si>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</si>
  <si>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</si>
  <si>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</si>
  <si>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</si>
  <si>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</si>
  <si>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</si>
  <si>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</si>
  <si>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</si>
  <si>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</si>
  <si>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</si>
  <si>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</si>
  <si>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</si>
  <si>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</si>
  <si>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</si>
  <si>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</si>
  <si>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</si>
  <si>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</si>
  <si>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</si>
  <si>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</si>
  <si>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</si>
  <si>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</si>
  <si>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</si>
  <si>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</si>
  <si>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</si>
  <si>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</si>
  <si>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</si>
  <si>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</si>
  <si>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</si>
  <si>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</si>
  <si>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</si>
  <si>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</si>
  <si>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</si>
  <si>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</si>
  <si>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</si>
  <si>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</si>
  <si>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</si>
  <si>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</si>
  <si>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</si>
  <si>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</si>
  <si>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</si>
  <si>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</si>
  <si>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</si>
  <si>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</si>
  <si>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</si>
  <si>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</si>
  <si>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</si>
  <si>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</si>
  <si>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</si>
  <si>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</si>
  <si>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</si>
  <si>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</si>
  <si>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</si>
  <si>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</si>
  <si>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</si>
  <si>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</si>
  <si>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</si>
  <si>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</si>
  <si>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</si>
  <si>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</si>
  <si>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</si>
  <si>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</si>
  <si>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</si>
  <si>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</si>
  <si>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</si>
  <si>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</si>
  <si>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</si>
  <si>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</si>
  <si>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</si>
  <si>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</si>
  <si>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</si>
  <si>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</si>
  <si>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</si>
  <si>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</si>
  <si>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</si>
  <si>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</si>
  <si>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</si>
  <si>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</si>
  <si>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</si>
  <si>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</si>
  <si>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</si>
  <si>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</si>
  <si>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</si>
  <si>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</si>
  <si>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</si>
  <si>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</si>
  <si>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</si>
  <si>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</si>
  <si>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</si>
  <si>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</si>
  <si>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</si>
  <si>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</si>
  <si>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</si>
  <si>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</si>
  <si>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</si>
  <si>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</si>
  <si>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</si>
  <si>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</si>
  <si>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</si>
  <si>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</si>
  <si>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</si>
  <si>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</si>
  <si>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</si>
  <si>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</si>
  <si>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</si>
  <si>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</si>
  <si>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</si>
  <si>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</si>
  <si>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</si>
  <si>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</si>
  <si>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</si>
  <si>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</si>
  <si>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</si>
  <si>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</si>
  <si>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</si>
  <si>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</si>
  <si>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</si>
  <si>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</si>
  <si>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</si>
  <si>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</si>
  <si>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</si>
  <si>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</si>
  <si>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</si>
  <si>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</si>
  <si>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</si>
  <si>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</si>
  <si>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</si>
  <si>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</si>
  <si>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</si>
  <si>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</si>
  <si>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</si>
  <si>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</si>
  <si>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</si>
  <si>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</si>
  <si>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</si>
  <si>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</si>
  <si>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</si>
  <si>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</si>
  <si>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</si>
  <si>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</si>
  <si>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</si>
  <si>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</si>
  <si>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</si>
  <si>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</si>
  <si>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</si>
  <si>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</si>
  <si>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</si>
  <si>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</si>
  <si>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</si>
  <si>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</si>
  <si>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</si>
  <si>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</si>
  <si>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</si>
  <si>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</si>
  <si>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</si>
  <si>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</si>
  <si>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</si>
  <si>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</si>
  <si>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</si>
  <si>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</si>
  <si>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</si>
  <si>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</si>
  <si>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</si>
  <si>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</si>
  <si>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</si>
  <si>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</si>
  <si>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</si>
  <si>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</si>
  <si>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</si>
  <si>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</si>
  <si>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</si>
  <si>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</si>
  <si>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</si>
  <si>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</si>
  <si>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</si>
  <si>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</si>
  <si>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</si>
  <si>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</si>
  <si>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</si>
  <si>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</si>
  <si>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</si>
  <si>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</si>
  <si>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</si>
  <si>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</si>
  <si>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</si>
  <si>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</si>
  <si>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</si>
  <si>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</si>
  <si>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</si>
  <si>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</si>
  <si>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</si>
  <si>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</si>
  <si>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</si>
  <si>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</si>
  <si>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</si>
  <si>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</si>
  <si>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</si>
  <si>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</si>
  <si>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</si>
  <si>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</si>
  <si>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</si>
  <si>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</si>
  <si>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</si>
  <si>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</si>
  <si>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</si>
  <si>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</si>
  <si>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</si>
  <si>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</si>
  <si>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</si>
  <si>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</si>
  <si>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</si>
  <si>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</si>
  <si>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</si>
  <si>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</si>
  <si>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</si>
  <si>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</si>
  <si>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</si>
  <si>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</si>
  <si>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</si>
  <si>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</si>
  <si>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</si>
  <si>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</si>
  <si>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</si>
  <si>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</si>
  <si>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</si>
  <si>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</si>
  <si>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</si>
  <si>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</si>
  <si>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</si>
  <si>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</si>
  <si>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</si>
  <si>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</si>
  <si>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</si>
  <si>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</si>
  <si>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</si>
  <si>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</si>
  <si>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</si>
  <si>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</si>
  <si>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</si>
  <si>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</si>
  <si>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</si>
  <si>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</si>
  <si>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</si>
  <si>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</si>
  <si>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</si>
  <si>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</si>
  <si>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</si>
  <si>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</si>
  <si>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</si>
  <si>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</si>
  <si>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</si>
  <si>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</si>
  <si>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</si>
  <si>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</si>
  <si>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</si>
  <si>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</si>
  <si>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</si>
  <si>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</si>
  <si>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</si>
  <si>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</si>
  <si>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</si>
  <si>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</si>
  <si>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</si>
  <si>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</si>
  <si>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</si>
  <si>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</si>
  <si>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</si>
  <si>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</si>
  <si>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</si>
  <si>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</si>
  <si>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</si>
  <si>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</si>
  <si>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</si>
  <si>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</si>
  <si>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</si>
  <si>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</si>
  <si>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</si>
  <si>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</si>
  <si>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</si>
  <si>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</si>
  <si>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</si>
  <si>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</si>
  <si>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</si>
  <si>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</si>
  <si>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</si>
  <si>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</si>
  <si>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</si>
  <si>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</si>
  <si>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</si>
  <si>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</si>
  <si>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</si>
  <si>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</si>
  <si>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</si>
  <si>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</si>
  <si>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</si>
  <si>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</si>
  <si>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</si>
  <si>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</si>
  <si>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</si>
  <si>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</si>
  <si>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</si>
  <si>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</si>
  <si>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</si>
  <si>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</si>
  <si>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Anual</t>
  </si>
  <si>
    <t>SISTEMA PARA EL DESARROLLO INTEGRAL DE LA FAMILIA DE YURIRIA, GTO</t>
  </si>
  <si>
    <t>Correspondiente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</si>
</sst>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4" sqref="B4"/>
    </sheetView>
  </sheetViews>
  <sheetFormatPr baseColWidth="10" defaultColWidth="12.88671875" defaultRowHeight="10.199999999999999" x14ac:dyDescent="0.2"/>
  <cols>
    <col min="1" max="1" width="14.6640625" style="14" customWidth="1"/>
    <col min="2" max="2" width="73.88671875" style="14" bestFit="1" customWidth="1"/>
    <col min="3" max="16384" width="12.88671875" style="14"/>
  </cols>
  <sheetData>
    <row r="1" spans="1:4" ht="18.899999999999999" customHeight="1" x14ac:dyDescent="0.2">
      <c r="A1" s="151" t="s">
        <v>651</v>
      </c>
      <c r="B1" s="151"/>
      <c r="C1" s="36" t="s">
        <v>179</v>
      </c>
      <c r="D1" s="37">
        <v>2021</v>
      </c>
    </row>
    <row r="2" spans="1:4" x14ac:dyDescent="0.2">
      <c r="A2" s="152" t="s">
        <v>485</v>
      </c>
      <c r="B2" s="152"/>
      <c r="C2" s="36" t="s">
        <v>181</v>
      </c>
      <c r="D2" s="39" t="s">
        <v>650</v>
      </c>
    </row>
    <row r="3" spans="1:4" x14ac:dyDescent="0.2">
      <c r="A3" s="153" t="s">
        <v>652</v>
      </c>
      <c r="B3" s="153"/>
      <c r="C3" s="36" t="s">
        <v>182</v>
      </c>
      <c r="D3" s="37">
        <v>4</v>
      </c>
    </row>
    <row r="4" spans="1:4" x14ac:dyDescent="0.2">
      <c r="A4" s="130" t="s">
        <v>649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0.8" thickBot="1" x14ac:dyDescent="0.25">
      <c r="A41" s="21"/>
      <c r="B41" s="22"/>
    </row>
    <row r="43" spans="1:5" ht="32.25" customHeight="1" x14ac:dyDescent="0.2">
      <c r="A43" s="154" t="s">
        <v>648</v>
      </c>
      <c r="B43" s="154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:C20"/>
    </sheetView>
  </sheetViews>
  <sheetFormatPr baseColWidth="10" defaultColWidth="11.44140625" defaultRowHeight="10.199999999999999" x14ac:dyDescent="0.2"/>
  <cols>
    <col min="1" max="1" width="3.33203125" style="59" customWidth="1"/>
    <col min="2" max="2" width="63.109375" style="59" customWidth="1"/>
    <col min="3" max="3" width="17.6640625" style="59" customWidth="1"/>
    <col min="4" max="16384" width="11.44140625" style="59"/>
  </cols>
  <sheetData>
    <row r="1" spans="1:3" s="58" customFormat="1" ht="18" customHeight="1" x14ac:dyDescent="0.3">
      <c r="A1" s="158" t="str">
        <f>ESF!A1</f>
        <v>SISTEMA PARA EL DESARROLLO INTEGRAL DE LA FAMILIA DE YURIRIA, GTO</v>
      </c>
      <c r="B1" s="159"/>
      <c r="C1" s="160"/>
    </row>
    <row r="2" spans="1:3" s="58" customFormat="1" ht="18" customHeight="1" x14ac:dyDescent="0.3">
      <c r="A2" s="161" t="s">
        <v>482</v>
      </c>
      <c r="B2" s="162"/>
      <c r="C2" s="163"/>
    </row>
    <row r="3" spans="1:3" s="58" customFormat="1" ht="18" customHeight="1" x14ac:dyDescent="0.3">
      <c r="A3" s="161" t="str">
        <f>ESF!A3</f>
        <v>Correspondiente del 01 DE ENERO al 31 DE DICIEMBRE DE 2021</v>
      </c>
      <c r="B3" s="162"/>
      <c r="C3" s="163"/>
    </row>
    <row r="4" spans="1:3" s="60" customFormat="1" x14ac:dyDescent="0.2">
      <c r="A4" s="164" t="s">
        <v>478</v>
      </c>
      <c r="B4" s="165"/>
      <c r="C4" s="166"/>
    </row>
    <row r="5" spans="1:3" x14ac:dyDescent="0.2">
      <c r="A5" s="75" t="s">
        <v>517</v>
      </c>
      <c r="B5" s="75"/>
      <c r="C5" s="76">
        <v>9824366.5199999996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9824366.5199999996</v>
      </c>
    </row>
    <row r="22" spans="1:3" x14ac:dyDescent="0.2">
      <c r="B22" s="4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C5" sqref="C5"/>
    </sheetView>
  </sheetViews>
  <sheetFormatPr baseColWidth="10" defaultColWidth="11.44140625" defaultRowHeight="10.199999999999999" x14ac:dyDescent="0.2"/>
  <cols>
    <col min="1" max="1" width="3.6640625" style="59" customWidth="1"/>
    <col min="2" max="2" width="62.109375" style="59" customWidth="1"/>
    <col min="3" max="3" width="17.6640625" style="59" customWidth="1"/>
    <col min="4" max="16384" width="11.44140625" style="59"/>
  </cols>
  <sheetData>
    <row r="1" spans="1:3" s="61" customFormat="1" ht="18.899999999999999" customHeight="1" x14ac:dyDescent="0.3">
      <c r="A1" s="167" t="str">
        <f>ESF!A1</f>
        <v>SISTEMA PARA EL DESARROLLO INTEGRAL DE LA FAMILIA DE YURIRIA, GTO</v>
      </c>
      <c r="B1" s="168"/>
      <c r="C1" s="169"/>
    </row>
    <row r="2" spans="1:3" s="61" customFormat="1" ht="18.899999999999999" customHeight="1" x14ac:dyDescent="0.3">
      <c r="A2" s="170" t="s">
        <v>483</v>
      </c>
      <c r="B2" s="171"/>
      <c r="C2" s="172"/>
    </row>
    <row r="3" spans="1:3" s="61" customFormat="1" ht="18.899999999999999" customHeight="1" x14ac:dyDescent="0.3">
      <c r="A3" s="170" t="str">
        <f>ESF!A3</f>
        <v>Correspondiente del 01 DE ENERO al 31 DE DICIEMBRE DE 2021</v>
      </c>
      <c r="B3" s="171"/>
      <c r="C3" s="172"/>
    </row>
    <row r="4" spans="1:3" x14ac:dyDescent="0.2">
      <c r="A4" s="164" t="s">
        <v>478</v>
      </c>
      <c r="B4" s="165"/>
      <c r="C4" s="166"/>
    </row>
    <row r="5" spans="1:3" x14ac:dyDescent="0.2">
      <c r="A5" s="105" t="s">
        <v>530</v>
      </c>
      <c r="B5" s="75"/>
      <c r="C5" s="98">
        <v>9564456.8800000008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50885.24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39577.199999999997</v>
      </c>
    </row>
    <row r="11" spans="1:3" x14ac:dyDescent="0.2">
      <c r="A11" s="115">
        <v>2.4</v>
      </c>
      <c r="B11" s="97" t="s">
        <v>225</v>
      </c>
      <c r="C11" s="108">
        <v>3908.04</v>
      </c>
    </row>
    <row r="12" spans="1:3" x14ac:dyDescent="0.2">
      <c r="A12" s="115">
        <v>2.5</v>
      </c>
      <c r="B12" s="97" t="s">
        <v>226</v>
      </c>
      <c r="C12" s="108">
        <v>7400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220873.24</v>
      </c>
    </row>
    <row r="31" spans="1:3" x14ac:dyDescent="0.2">
      <c r="A31" s="115" t="s">
        <v>552</v>
      </c>
      <c r="B31" s="97" t="s">
        <v>427</v>
      </c>
      <c r="C31" s="108">
        <v>220873.24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9734444.8800000008</v>
      </c>
    </row>
    <row r="41" spans="1:3" x14ac:dyDescent="0.2">
      <c r="B41" s="4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A3" sqref="A3:F3"/>
    </sheetView>
  </sheetViews>
  <sheetFormatPr baseColWidth="10" defaultColWidth="9.109375" defaultRowHeight="10.199999999999999" x14ac:dyDescent="0.2"/>
  <cols>
    <col min="1" max="1" width="12.6640625" style="51" customWidth="1"/>
    <col min="2" max="2" width="72.109375" style="51" customWidth="1"/>
    <col min="3" max="7" width="15.6640625" style="51" customWidth="1"/>
    <col min="8" max="8" width="11.6640625" style="51" customWidth="1"/>
    <col min="9" max="9" width="13.44140625" style="51" customWidth="1"/>
    <col min="10" max="10" width="13.109375" style="51" customWidth="1"/>
    <col min="11" max="16384" width="9.109375" style="51"/>
  </cols>
  <sheetData>
    <row r="1" spans="1:10" ht="18.899999999999999" customHeight="1" x14ac:dyDescent="0.2">
      <c r="A1" s="157" t="str">
        <f>'Notas a los Edos Financieros'!A1</f>
        <v>SISTEMA PARA EL DESARROLLO INTEGRAL DE LA FAMILIA DE YURIRIA, GTO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899999999999999" customHeight="1" x14ac:dyDescent="0.2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Anual</v>
      </c>
    </row>
    <row r="3" spans="1:10" ht="18.899999999999999" customHeight="1" x14ac:dyDescent="0.2">
      <c r="A3" s="157" t="str">
        <f>'Notas a los Edos Financieros'!A3</f>
        <v>Correspondiente del 01 DE ENERO al 31 DE DICIEMBRE DE 2021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 x14ac:dyDescent="0.2">
      <c r="A48" s="138"/>
    </row>
    <row r="49" spans="1:2" x14ac:dyDescent="0.2">
      <c r="A49" s="138"/>
      <c r="B4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2" customWidth="1"/>
    <col min="2" max="2" width="42.109375" style="2" customWidth="1"/>
    <col min="3" max="3" width="18.664062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6640625" style="2" hidden="1" customWidth="1"/>
    <col min="9" max="16384" width="11.441406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" customHeight="1" x14ac:dyDescent="0.2">
      <c r="A5" s="174" t="s">
        <v>34</v>
      </c>
      <c r="B5" s="174"/>
      <c r="C5" s="174"/>
      <c r="D5" s="174"/>
      <c r="E5" s="17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5" t="s">
        <v>36</v>
      </c>
      <c r="C10" s="175"/>
      <c r="D10" s="175"/>
      <c r="E10" s="175"/>
    </row>
    <row r="11" spans="1:8" s="6" customFormat="1" ht="12.9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 x14ac:dyDescent="0.2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" customHeight="1" x14ac:dyDescent="0.2">
      <c r="A16" s="122" t="s">
        <v>589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63" t="s">
        <v>97</v>
      </c>
    </row>
    <row r="19" spans="1:4" s="6" customFormat="1" ht="12.9" customHeight="1" x14ac:dyDescent="0.2">
      <c r="A19" s="123" t="s">
        <v>587</v>
      </c>
    </row>
    <row r="20" spans="1:4" s="6" customFormat="1" ht="12.9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606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15" zoomScaleNormal="100" workbookViewId="0">
      <selection activeCell="C154" sqref="C154"/>
    </sheetView>
  </sheetViews>
  <sheetFormatPr baseColWidth="10" defaultColWidth="9.109375" defaultRowHeight="10.199999999999999" x14ac:dyDescent="0.2"/>
  <cols>
    <col min="1" max="1" width="10" style="42" customWidth="1"/>
    <col min="2" max="2" width="64.5546875" style="42" bestFit="1" customWidth="1"/>
    <col min="3" max="3" width="16.44140625" style="42" bestFit="1" customWidth="1"/>
    <col min="4" max="4" width="19.109375" style="42" customWidth="1"/>
    <col min="5" max="5" width="24.5546875" style="42" customWidth="1"/>
    <col min="6" max="6" width="22.6640625" style="42" customWidth="1"/>
    <col min="7" max="8" width="16.6640625" style="42" customWidth="1"/>
    <col min="9" max="16384" width="9.109375" style="42"/>
  </cols>
  <sheetData>
    <row r="1" spans="1:8" s="38" customFormat="1" ht="18.899999999999999" customHeight="1" x14ac:dyDescent="0.3">
      <c r="A1" s="155" t="str">
        <f>'Notas a los Edos Financieros'!A1</f>
        <v>SISTEMA PARA EL DESARROLLO INTEGRAL DE LA FAMILIA DE YURIRIA, GTO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899999999999999" customHeight="1" x14ac:dyDescent="0.3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Anual</v>
      </c>
    </row>
    <row r="3" spans="1:8" s="38" customFormat="1" ht="18.899999999999999" customHeight="1" x14ac:dyDescent="0.3">
      <c r="A3" s="155" t="str">
        <f>'Notas a los Edos Financieros'!A3</f>
        <v>Correspondiente del 01 DE ENERO al 31 DE DICIEMBRE DE 2021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v>2019</v>
      </c>
      <c r="F14" s="43">
        <v>2018</v>
      </c>
      <c r="G14" s="43"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1236372.3999999999</v>
      </c>
      <c r="D15" s="46">
        <v>1100670.69</v>
      </c>
      <c r="E15" s="46">
        <v>1400077.81</v>
      </c>
      <c r="F15" s="46">
        <v>1438425.82</v>
      </c>
      <c r="G15" s="46">
        <v>1302586.45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130000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6333.45</v>
      </c>
      <c r="D20" s="46">
        <v>6333.45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11638.67</v>
      </c>
      <c r="D21" s="46">
        <v>11638.67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42637.7</v>
      </c>
      <c r="D23" s="46">
        <v>42637.7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f>SUM(C33:C37)</f>
        <v>138450</v>
      </c>
    </row>
    <row r="33" spans="1:8" x14ac:dyDescent="0.2">
      <c r="A33" s="44">
        <v>1141</v>
      </c>
      <c r="B33" s="42" t="s">
        <v>204</v>
      </c>
      <c r="C33" s="46">
        <v>138450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f>C42</f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f>SUM(C55:C61)</f>
        <v>6229149.8999999994</v>
      </c>
      <c r="D54" s="46">
        <f>SUM(D55:D61)</f>
        <v>0</v>
      </c>
      <c r="E54" s="46">
        <f>SUM(E55:E61)</f>
        <v>0</v>
      </c>
    </row>
    <row r="55" spans="1:8" x14ac:dyDescent="0.2">
      <c r="A55" s="44">
        <v>1231</v>
      </c>
      <c r="B55" s="42" t="s">
        <v>216</v>
      </c>
      <c r="C55" s="46">
        <v>215303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5912765.2999999998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24081.599999999999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77000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f>SUM(C63:C70)</f>
        <v>3382021.76</v>
      </c>
      <c r="D62" s="46">
        <f t="shared" ref="D62:E62" si="0">SUM(D63:D70)</f>
        <v>160809.27000000002</v>
      </c>
      <c r="E62" s="46">
        <f t="shared" si="0"/>
        <v>-2284668.0300000003</v>
      </c>
    </row>
    <row r="63" spans="1:8" x14ac:dyDescent="0.2">
      <c r="A63" s="44">
        <v>1241</v>
      </c>
      <c r="B63" s="42" t="s">
        <v>224</v>
      </c>
      <c r="C63" s="46">
        <v>1182794.6499999999</v>
      </c>
      <c r="D63" s="46">
        <v>98741.36</v>
      </c>
      <c r="E63" s="46">
        <v>-620879.32999999996</v>
      </c>
    </row>
    <row r="64" spans="1:8" x14ac:dyDescent="0.2">
      <c r="A64" s="44">
        <v>1242</v>
      </c>
      <c r="B64" s="42" t="s">
        <v>225</v>
      </c>
      <c r="C64" s="46">
        <v>167869.06</v>
      </c>
      <c r="D64" s="46">
        <v>26828.26</v>
      </c>
      <c r="E64" s="46">
        <v>-69182.399999999994</v>
      </c>
    </row>
    <row r="65" spans="1:8" x14ac:dyDescent="0.2">
      <c r="A65" s="44">
        <v>1243</v>
      </c>
      <c r="B65" s="42" t="s">
        <v>226</v>
      </c>
      <c r="C65" s="46">
        <v>99173.5</v>
      </c>
      <c r="D65" s="46">
        <v>14940.17</v>
      </c>
      <c r="E65" s="46">
        <v>-57922.85</v>
      </c>
    </row>
    <row r="66" spans="1:8" x14ac:dyDescent="0.2">
      <c r="A66" s="44">
        <v>1244</v>
      </c>
      <c r="B66" s="42" t="s">
        <v>227</v>
      </c>
      <c r="C66" s="46">
        <v>1881568</v>
      </c>
      <c r="D66" s="46">
        <v>15806</v>
      </c>
      <c r="E66" s="46">
        <v>-1508324.33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50616.55</v>
      </c>
      <c r="D68" s="46">
        <v>4493.4799999999996</v>
      </c>
      <c r="E68" s="46">
        <v>-28359.119999999999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f>SUM(C75:C79)</f>
        <v>27306.400000000001</v>
      </c>
      <c r="D74" s="46">
        <f>SUM(D75:D79)</f>
        <v>2730.64</v>
      </c>
      <c r="E74" s="46">
        <f>SUM(E75:E79)</f>
        <v>16705.93</v>
      </c>
    </row>
    <row r="75" spans="1:8" x14ac:dyDescent="0.2">
      <c r="A75" s="44">
        <v>1251</v>
      </c>
      <c r="B75" s="42" t="s">
        <v>234</v>
      </c>
      <c r="C75" s="46">
        <v>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27306.400000000001</v>
      </c>
      <c r="D78" s="46">
        <v>2730.64</v>
      </c>
      <c r="E78" s="46">
        <v>16705.93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f>SUM(C81:C86)</f>
        <v>0</v>
      </c>
      <c r="D80" s="46">
        <f>SUM(D81:D86)</f>
        <v>0</v>
      </c>
      <c r="E80" s="46">
        <f>SUM(E81:E86)</f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SUM(C104:C112)</f>
        <v>410798.99999999994</v>
      </c>
      <c r="D103" s="46">
        <f>SUM(D104:D112)</f>
        <v>410798.99999999994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45642.18</v>
      </c>
      <c r="D104" s="46">
        <f>C104</f>
        <v>45642.18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37199.040000000001</v>
      </c>
      <c r="D105" s="46">
        <f t="shared" ref="D105:D112" si="1">C105</f>
        <v>37199.040000000001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f t="shared" si="1"/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f t="shared" si="1"/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f t="shared" si="1"/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f t="shared" si="1"/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470881.1</v>
      </c>
      <c r="D110" s="46">
        <f t="shared" si="1"/>
        <v>470881.1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f t="shared" si="1"/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-142923.32</v>
      </c>
      <c r="D112" s="46">
        <f t="shared" si="1"/>
        <v>-142923.32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f>SUM(C114:C116)</f>
        <v>0</v>
      </c>
      <c r="D113" s="46">
        <f t="shared" ref="D113" si="2">SUM(D114:D116)</f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f>C114</f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f t="shared" ref="D115:D116" si="3">C115</f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f t="shared" si="3"/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x14ac:dyDescent="0.2">
      <c r="A6" s="118"/>
      <c r="B6" s="27" t="s">
        <v>643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zoomScaleNormal="100" workbookViewId="0">
      <selection activeCell="C98" sqref="C98:D220"/>
    </sheetView>
  </sheetViews>
  <sheetFormatPr baseColWidth="10" defaultColWidth="9.109375" defaultRowHeight="10.199999999999999" x14ac:dyDescent="0.2"/>
  <cols>
    <col min="1" max="1" width="10" style="42" customWidth="1"/>
    <col min="2" max="2" width="72.88671875" style="42" bestFit="1" customWidth="1"/>
    <col min="3" max="3" width="15.6640625" style="42" customWidth="1"/>
    <col min="4" max="5" width="19.6640625" style="42" customWidth="1"/>
    <col min="6" max="16384" width="9.109375" style="42"/>
  </cols>
  <sheetData>
    <row r="1" spans="1:5" s="48" customFormat="1" ht="18.899999999999999" customHeight="1" x14ac:dyDescent="0.3">
      <c r="A1" s="152" t="str">
        <f>ESF!A1</f>
        <v>SISTEMA PARA EL DESARROLLO INTEGRAL DE LA FAMILIA DE YURIRIA, GTO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899999999999999" customHeight="1" x14ac:dyDescent="0.3">
      <c r="A2" s="152" t="s">
        <v>290</v>
      </c>
      <c r="B2" s="152"/>
      <c r="C2" s="152"/>
      <c r="D2" s="36" t="s">
        <v>181</v>
      </c>
      <c r="E2" s="47" t="str">
        <f>'Notas a los Edos Financieros'!D2</f>
        <v>Anual</v>
      </c>
    </row>
    <row r="3" spans="1:5" s="38" customFormat="1" ht="18.899999999999999" customHeight="1" x14ac:dyDescent="0.3">
      <c r="A3" s="152" t="str">
        <f>ESF!A3</f>
        <v>Correspondiente del 01 DE ENERO al 31 DE DICIEMBRE DE 2021</v>
      </c>
      <c r="B3" s="152"/>
      <c r="C3" s="152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208524.69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0.399999999999999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0.399999999999999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0.399999999999999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4.99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4.99</v>
      </c>
      <c r="D35" s="70"/>
      <c r="E35" s="68"/>
    </row>
    <row r="36" spans="1:5" ht="20.399999999999999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0.399999999999999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208519.7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0.399999999999999" x14ac:dyDescent="0.2">
      <c r="A49" s="69">
        <v>4173</v>
      </c>
      <c r="B49" s="71" t="s">
        <v>497</v>
      </c>
      <c r="C49" s="73">
        <v>208519.7</v>
      </c>
      <c r="D49" s="70"/>
      <c r="E49" s="68"/>
    </row>
    <row r="50" spans="1:5" ht="20.399999999999999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0.399999999999999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0.399999999999999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0.399999999999999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0.399999999999999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0.6" x14ac:dyDescent="0.2">
      <c r="A58" s="69">
        <v>4200</v>
      </c>
      <c r="B58" s="71" t="s">
        <v>503</v>
      </c>
      <c r="C58" s="73">
        <f>+C59+C65</f>
        <v>9607983.5299999993</v>
      </c>
      <c r="D58" s="70"/>
      <c r="E58" s="68"/>
    </row>
    <row r="59" spans="1:5" ht="20.399999999999999" x14ac:dyDescent="0.2">
      <c r="A59" s="69">
        <v>4210</v>
      </c>
      <c r="B59" s="71" t="s">
        <v>504</v>
      </c>
      <c r="C59" s="73">
        <f>SUM(C60:C64)</f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f>SUM(C66:C69)</f>
        <v>9607983.5299999993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9607983.5299999993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C74+C77+C83+C85+C87</f>
        <v>7858.3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f>SUM(C75:C76)</f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f>SUM(C78:C82)</f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f>SUM(C84)</f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f>SUM(C86)</f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f>SUM(C88:C94)</f>
        <v>7858.3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7858.3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9734444.8800000008</v>
      </c>
      <c r="D98" s="74">
        <v>1</v>
      </c>
      <c r="E98" s="70"/>
    </row>
    <row r="99" spans="1:5" x14ac:dyDescent="0.2">
      <c r="A99" s="72">
        <v>5100</v>
      </c>
      <c r="B99" s="70" t="s">
        <v>347</v>
      </c>
      <c r="C99" s="73">
        <v>8781872.7400000002</v>
      </c>
      <c r="D99" s="74">
        <v>0.90214417445034623</v>
      </c>
      <c r="E99" s="70"/>
    </row>
    <row r="100" spans="1:5" x14ac:dyDescent="0.2">
      <c r="A100" s="72">
        <v>5110</v>
      </c>
      <c r="B100" s="70" t="s">
        <v>348</v>
      </c>
      <c r="C100" s="73">
        <v>7642400.0199999996</v>
      </c>
      <c r="D100" s="74">
        <v>0.78508842714819493</v>
      </c>
      <c r="E100" s="70"/>
    </row>
    <row r="101" spans="1:5" x14ac:dyDescent="0.2">
      <c r="A101" s="72">
        <v>5111</v>
      </c>
      <c r="B101" s="70" t="s">
        <v>349</v>
      </c>
      <c r="C101" s="73">
        <v>4111603.76</v>
      </c>
      <c r="D101" s="74">
        <v>0.42237680840409664</v>
      </c>
      <c r="E101" s="70"/>
    </row>
    <row r="102" spans="1:5" x14ac:dyDescent="0.2">
      <c r="A102" s="72">
        <v>5112</v>
      </c>
      <c r="B102" s="70" t="s">
        <v>350</v>
      </c>
      <c r="C102" s="73">
        <v>124248.47</v>
      </c>
      <c r="D102" s="74">
        <v>1.2763796141603915E-2</v>
      </c>
      <c r="E102" s="70"/>
    </row>
    <row r="103" spans="1:5" x14ac:dyDescent="0.2">
      <c r="A103" s="72">
        <v>5113</v>
      </c>
      <c r="B103" s="70" t="s">
        <v>351</v>
      </c>
      <c r="C103" s="73">
        <v>1122071.27</v>
      </c>
      <c r="D103" s="74">
        <v>0.11526813124242581</v>
      </c>
      <c r="E103" s="70"/>
    </row>
    <row r="104" spans="1:5" x14ac:dyDescent="0.2">
      <c r="A104" s="72">
        <v>5114</v>
      </c>
      <c r="B104" s="70" t="s">
        <v>352</v>
      </c>
      <c r="C104" s="73">
        <v>0</v>
      </c>
      <c r="D104" s="74">
        <v>0</v>
      </c>
      <c r="E104" s="70"/>
    </row>
    <row r="105" spans="1:5" x14ac:dyDescent="0.2">
      <c r="A105" s="72">
        <v>5115</v>
      </c>
      <c r="B105" s="70" t="s">
        <v>353</v>
      </c>
      <c r="C105" s="73">
        <v>2284476.52</v>
      </c>
      <c r="D105" s="74">
        <v>0.23467969136006858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 x14ac:dyDescent="0.2">
      <c r="A107" s="72">
        <v>5120</v>
      </c>
      <c r="B107" s="70" t="s">
        <v>355</v>
      </c>
      <c r="C107" s="73">
        <v>513190.74</v>
      </c>
      <c r="D107" s="74">
        <v>5.271905551125787E-2</v>
      </c>
      <c r="E107" s="70"/>
    </row>
    <row r="108" spans="1:5" x14ac:dyDescent="0.2">
      <c r="A108" s="72">
        <v>5121</v>
      </c>
      <c r="B108" s="70" t="s">
        <v>356</v>
      </c>
      <c r="C108" s="73">
        <v>94350.7</v>
      </c>
      <c r="D108" s="74">
        <v>9.6924581897678778E-3</v>
      </c>
      <c r="E108" s="70"/>
    </row>
    <row r="109" spans="1:5" x14ac:dyDescent="0.2">
      <c r="A109" s="72">
        <v>5122</v>
      </c>
      <c r="B109" s="70" t="s">
        <v>357</v>
      </c>
      <c r="C109" s="73">
        <v>14576.09</v>
      </c>
      <c r="D109" s="74">
        <v>1.4973724932119601E-3</v>
      </c>
      <c r="E109" s="70"/>
    </row>
    <row r="110" spans="1:5" x14ac:dyDescent="0.2">
      <c r="A110" s="72">
        <v>5123</v>
      </c>
      <c r="B110" s="70" t="s">
        <v>358</v>
      </c>
      <c r="C110" s="73">
        <v>3766.72</v>
      </c>
      <c r="D110" s="74">
        <v>3.8694759140697906E-4</v>
      </c>
      <c r="E110" s="70"/>
    </row>
    <row r="111" spans="1:5" x14ac:dyDescent="0.2">
      <c r="A111" s="72">
        <v>5124</v>
      </c>
      <c r="B111" s="70" t="s">
        <v>359</v>
      </c>
      <c r="C111" s="73">
        <v>57730.77</v>
      </c>
      <c r="D111" s="74">
        <v>5.9305662224880757E-3</v>
      </c>
      <c r="E111" s="70"/>
    </row>
    <row r="112" spans="1:5" x14ac:dyDescent="0.2">
      <c r="A112" s="72">
        <v>5125</v>
      </c>
      <c r="B112" s="70" t="s">
        <v>360</v>
      </c>
      <c r="C112" s="73">
        <v>29606.37</v>
      </c>
      <c r="D112" s="74">
        <v>3.0414030142415266E-3</v>
      </c>
      <c r="E112" s="70"/>
    </row>
    <row r="113" spans="1:5" x14ac:dyDescent="0.2">
      <c r="A113" s="72">
        <v>5126</v>
      </c>
      <c r="B113" s="70" t="s">
        <v>361</v>
      </c>
      <c r="C113" s="73">
        <v>262621.36</v>
      </c>
      <c r="D113" s="74">
        <v>2.69785656231483E-2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 x14ac:dyDescent="0.2">
      <c r="A116" s="72">
        <v>5129</v>
      </c>
      <c r="B116" s="70" t="s">
        <v>364</v>
      </c>
      <c r="C116" s="73">
        <v>50538.73</v>
      </c>
      <c r="D116" s="74">
        <v>5.1917423769931503E-3</v>
      </c>
      <c r="E116" s="70"/>
    </row>
    <row r="117" spans="1:5" x14ac:dyDescent="0.2">
      <c r="A117" s="72">
        <v>5130</v>
      </c>
      <c r="B117" s="70" t="s">
        <v>365</v>
      </c>
      <c r="C117" s="73">
        <v>626281.98</v>
      </c>
      <c r="D117" s="74">
        <v>6.4336691790893366E-2</v>
      </c>
      <c r="E117" s="70"/>
    </row>
    <row r="118" spans="1:5" x14ac:dyDescent="0.2">
      <c r="A118" s="72">
        <v>5131</v>
      </c>
      <c r="B118" s="70" t="s">
        <v>366</v>
      </c>
      <c r="C118" s="73">
        <v>60947</v>
      </c>
      <c r="D118" s="74">
        <v>6.2609630802080204E-3</v>
      </c>
      <c r="E118" s="70"/>
    </row>
    <row r="119" spans="1:5" x14ac:dyDescent="0.2">
      <c r="A119" s="72">
        <v>5132</v>
      </c>
      <c r="B119" s="70" t="s">
        <v>367</v>
      </c>
      <c r="C119" s="73">
        <v>5599.6</v>
      </c>
      <c r="D119" s="74">
        <v>5.7523567794859191E-4</v>
      </c>
      <c r="E119" s="70"/>
    </row>
    <row r="120" spans="1:5" x14ac:dyDescent="0.2">
      <c r="A120" s="72">
        <v>5133</v>
      </c>
      <c r="B120" s="70" t="s">
        <v>368</v>
      </c>
      <c r="C120" s="73">
        <v>48035.4</v>
      </c>
      <c r="D120" s="74">
        <v>4.9345803065454306E-3</v>
      </c>
      <c r="E120" s="70"/>
    </row>
    <row r="121" spans="1:5" x14ac:dyDescent="0.2">
      <c r="A121" s="72">
        <v>5134</v>
      </c>
      <c r="B121" s="70" t="s">
        <v>369</v>
      </c>
      <c r="C121" s="73">
        <v>75185.38</v>
      </c>
      <c r="D121" s="74">
        <v>7.723643302400619E-3</v>
      </c>
      <c r="E121" s="70"/>
    </row>
    <row r="122" spans="1:5" x14ac:dyDescent="0.2">
      <c r="A122" s="72">
        <v>5135</v>
      </c>
      <c r="B122" s="70" t="s">
        <v>370</v>
      </c>
      <c r="C122" s="73">
        <v>193757.15</v>
      </c>
      <c r="D122" s="74">
        <v>1.990428343768073E-2</v>
      </c>
      <c r="E122" s="70"/>
    </row>
    <row r="123" spans="1:5" x14ac:dyDescent="0.2">
      <c r="A123" s="72">
        <v>5136</v>
      </c>
      <c r="B123" s="70" t="s">
        <v>371</v>
      </c>
      <c r="C123" s="73">
        <v>1656.01</v>
      </c>
      <c r="D123" s="74">
        <v>1.7011858615609109E-4</v>
      </c>
      <c r="E123" s="70"/>
    </row>
    <row r="124" spans="1:5" x14ac:dyDescent="0.2">
      <c r="A124" s="72">
        <v>5137</v>
      </c>
      <c r="B124" s="70" t="s">
        <v>372</v>
      </c>
      <c r="C124" s="73">
        <v>2786.8</v>
      </c>
      <c r="D124" s="74">
        <v>2.8628237504592043E-4</v>
      </c>
      <c r="E124" s="70"/>
    </row>
    <row r="125" spans="1:5" x14ac:dyDescent="0.2">
      <c r="A125" s="72">
        <v>5138</v>
      </c>
      <c r="B125" s="70" t="s">
        <v>373</v>
      </c>
      <c r="C125" s="73">
        <v>112908.15</v>
      </c>
      <c r="D125" s="74">
        <v>1.1598827811124241E-2</v>
      </c>
      <c r="E125" s="70"/>
    </row>
    <row r="126" spans="1:5" x14ac:dyDescent="0.2">
      <c r="A126" s="72">
        <v>5139</v>
      </c>
      <c r="B126" s="70" t="s">
        <v>374</v>
      </c>
      <c r="C126" s="73">
        <v>125406.49</v>
      </c>
      <c r="D126" s="74">
        <v>1.288275721378372E-2</v>
      </c>
      <c r="E126" s="70"/>
    </row>
    <row r="127" spans="1:5" x14ac:dyDescent="0.2">
      <c r="A127" s="72">
        <v>5200</v>
      </c>
      <c r="B127" s="70" t="s">
        <v>375</v>
      </c>
      <c r="C127" s="73">
        <v>731698.9</v>
      </c>
      <c r="D127" s="74">
        <v>7.5165960567851089E-2</v>
      </c>
      <c r="E127" s="70"/>
    </row>
    <row r="128" spans="1:5" x14ac:dyDescent="0.2">
      <c r="A128" s="72">
        <v>5210</v>
      </c>
      <c r="B128" s="70" t="s">
        <v>376</v>
      </c>
      <c r="C128" s="73">
        <v>262983.53000000003</v>
      </c>
      <c r="D128" s="74">
        <v>2.7015770620912899E-2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 x14ac:dyDescent="0.2">
      <c r="A130" s="72">
        <v>5212</v>
      </c>
      <c r="B130" s="70" t="s">
        <v>378</v>
      </c>
      <c r="C130" s="73">
        <v>262983.53000000003</v>
      </c>
      <c r="D130" s="74">
        <v>2.7015770620912899E-2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 x14ac:dyDescent="0.2">
      <c r="A137" s="72">
        <v>5240</v>
      </c>
      <c r="B137" s="70" t="s">
        <v>327</v>
      </c>
      <c r="C137" s="73">
        <v>301458.23</v>
      </c>
      <c r="D137" s="74">
        <v>3.0968199390533704E-2</v>
      </c>
      <c r="E137" s="70"/>
    </row>
    <row r="138" spans="1:5" x14ac:dyDescent="0.2">
      <c r="A138" s="72">
        <v>5241</v>
      </c>
      <c r="B138" s="70" t="s">
        <v>384</v>
      </c>
      <c r="C138" s="73">
        <v>301458.23</v>
      </c>
      <c r="D138" s="74">
        <v>3.0968199390533704E-2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 x14ac:dyDescent="0.2">
      <c r="A142" s="72">
        <v>5250</v>
      </c>
      <c r="B142" s="70" t="s">
        <v>328</v>
      </c>
      <c r="C142" s="73">
        <v>167257.14000000001</v>
      </c>
      <c r="D142" s="74">
        <v>1.7181990556404486E-2</v>
      </c>
      <c r="E142" s="70"/>
    </row>
    <row r="143" spans="1:5" x14ac:dyDescent="0.2">
      <c r="A143" s="72">
        <v>5251</v>
      </c>
      <c r="B143" s="70" t="s">
        <v>388</v>
      </c>
      <c r="C143" s="73">
        <v>27095.98</v>
      </c>
      <c r="D143" s="74">
        <v>2.7835156841527053E-3</v>
      </c>
      <c r="E143" s="70"/>
    </row>
    <row r="144" spans="1:5" x14ac:dyDescent="0.2">
      <c r="A144" s="72">
        <v>5252</v>
      </c>
      <c r="B144" s="70" t="s">
        <v>389</v>
      </c>
      <c r="C144" s="73">
        <v>140161.16</v>
      </c>
      <c r="D144" s="74">
        <v>1.4398474872251779E-2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 x14ac:dyDescent="0.2">
      <c r="A185" s="72">
        <v>5500</v>
      </c>
      <c r="B185" s="70" t="s">
        <v>426</v>
      </c>
      <c r="C185" s="73">
        <v>220873.24</v>
      </c>
      <c r="D185" s="74">
        <v>2.2689864981802636E-2</v>
      </c>
      <c r="E185" s="70"/>
    </row>
    <row r="186" spans="1:5" x14ac:dyDescent="0.2">
      <c r="A186" s="72">
        <v>5510</v>
      </c>
      <c r="B186" s="70" t="s">
        <v>427</v>
      </c>
      <c r="C186" s="73">
        <v>220873.24</v>
      </c>
      <c r="D186" s="74">
        <v>2.2689864981802636E-2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 x14ac:dyDescent="0.2">
      <c r="A189" s="72">
        <v>5513</v>
      </c>
      <c r="B189" s="70" t="s">
        <v>430</v>
      </c>
      <c r="C189" s="73">
        <v>57333.33</v>
      </c>
      <c r="D189" s="74">
        <v>5.8897380083578017E-3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 x14ac:dyDescent="0.2">
      <c r="A191" s="72">
        <v>5515</v>
      </c>
      <c r="B191" s="70" t="s">
        <v>432</v>
      </c>
      <c r="C191" s="73">
        <v>160809.26999999999</v>
      </c>
      <c r="D191" s="74">
        <v>1.6519613802569496E-2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 x14ac:dyDescent="0.2">
      <c r="A193" s="72">
        <v>5517</v>
      </c>
      <c r="B193" s="70" t="s">
        <v>434</v>
      </c>
      <c r="C193" s="73">
        <v>2730.64</v>
      </c>
      <c r="D193" s="74">
        <v>2.8051317087533805E-4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 x14ac:dyDescent="0.2">
      <c r="B222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644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645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645</v>
      </c>
    </row>
    <row r="13" spans="1:2" ht="20.399999999999999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14" sqref="C14:C27"/>
    </sheetView>
  </sheetViews>
  <sheetFormatPr baseColWidth="10" defaultColWidth="9.109375" defaultRowHeight="10.199999999999999" x14ac:dyDescent="0.2"/>
  <cols>
    <col min="1" max="1" width="10" style="51" customWidth="1"/>
    <col min="2" max="2" width="48.109375" style="51" customWidth="1"/>
    <col min="3" max="3" width="22.88671875" style="51" customWidth="1"/>
    <col min="4" max="5" width="16.6640625" style="51" customWidth="1"/>
    <col min="6" max="16384" width="9.109375" style="51"/>
  </cols>
  <sheetData>
    <row r="1" spans="1:5" ht="18.899999999999999" customHeight="1" x14ac:dyDescent="0.2">
      <c r="A1" s="157" t="str">
        <f>ESF!A1</f>
        <v>SISTEMA PARA EL DESARROLLO INTEGRAL DE LA FAMILIA DE YURIRIA, GTO</v>
      </c>
      <c r="B1" s="157"/>
      <c r="C1" s="157"/>
      <c r="D1" s="49" t="s">
        <v>179</v>
      </c>
      <c r="E1" s="50">
        <f>'Notas a los Edos Financieros'!D1</f>
        <v>2021</v>
      </c>
    </row>
    <row r="2" spans="1:5" ht="18.899999999999999" customHeight="1" x14ac:dyDescent="0.2">
      <c r="A2" s="157" t="s">
        <v>454</v>
      </c>
      <c r="B2" s="157"/>
      <c r="C2" s="157"/>
      <c r="D2" s="49" t="s">
        <v>181</v>
      </c>
      <c r="E2" s="50" t="str">
        <f>'Notas a los Edos Financieros'!D2</f>
        <v>Anual</v>
      </c>
    </row>
    <row r="3" spans="1:5" ht="18.899999999999999" customHeight="1" x14ac:dyDescent="0.2">
      <c r="A3" s="157" t="str">
        <f>ESF!A3</f>
        <v>Correspondiente del 01 DE ENERO al 31 DE DICIEMBRE DE 2021</v>
      </c>
      <c r="B3" s="157"/>
      <c r="C3" s="15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0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89921.64</v>
      </c>
    </row>
    <row r="15" spans="1:5" x14ac:dyDescent="0.2">
      <c r="A15" s="55">
        <v>3220</v>
      </c>
      <c r="B15" s="51" t="s">
        <v>459</v>
      </c>
      <c r="C15" s="56">
        <v>9192221.2100000009</v>
      </c>
    </row>
    <row r="16" spans="1:5" x14ac:dyDescent="0.2">
      <c r="A16" s="55">
        <v>3230</v>
      </c>
      <c r="B16" s="51" t="s">
        <v>460</v>
      </c>
      <c r="C16" s="56">
        <f>SUM(C17:C20)</f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f>SUM(C22:C24)</f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f>SUM(C26:C27)</f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6640625" style="2" customWidth="1"/>
    <col min="2" max="2" width="119.8867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646</v>
      </c>
    </row>
    <row r="8" spans="1:2" ht="20.399999999999999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topLeftCell="A47" workbookViewId="0">
      <selection activeCell="C86" sqref="C86"/>
    </sheetView>
  </sheetViews>
  <sheetFormatPr baseColWidth="10" defaultColWidth="9.109375" defaultRowHeight="10.199999999999999" x14ac:dyDescent="0.2"/>
  <cols>
    <col min="1" max="1" width="10" style="51" customWidth="1"/>
    <col min="2" max="2" width="63.44140625" style="51" bestFit="1" customWidth="1"/>
    <col min="3" max="3" width="15.33203125" style="51" bestFit="1" customWidth="1"/>
    <col min="4" max="4" width="16.44140625" style="51" bestFit="1" customWidth="1"/>
    <col min="5" max="5" width="19.109375" style="51" customWidth="1"/>
    <col min="6" max="6" width="9.109375" style="51"/>
    <col min="7" max="7" width="22.109375" style="51" bestFit="1" customWidth="1"/>
    <col min="8" max="16384" width="9.109375" style="51"/>
  </cols>
  <sheetData>
    <row r="1" spans="1:5" s="57" customFormat="1" ht="18.899999999999999" customHeight="1" x14ac:dyDescent="0.3">
      <c r="A1" s="157" t="str">
        <f>ESF!A1</f>
        <v>SISTEMA PARA EL DESARROLLO INTEGRAL DE LA FAMILIA DE YURIRIA, GTO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899999999999999" customHeight="1" x14ac:dyDescent="0.3">
      <c r="A2" s="157" t="s">
        <v>472</v>
      </c>
      <c r="B2" s="157"/>
      <c r="C2" s="157"/>
      <c r="D2" s="49" t="s">
        <v>181</v>
      </c>
      <c r="E2" s="50" t="str">
        <f>'Notas a los Edos Financieros'!D2</f>
        <v>Anual</v>
      </c>
    </row>
    <row r="3" spans="1:5" s="57" customFormat="1" ht="18.899999999999999" customHeight="1" x14ac:dyDescent="0.3">
      <c r="A3" s="157" t="str">
        <f>ESF!A3</f>
        <v>Correspondiente del 01 DE ENERO al 31 DE DICIEMBRE DE 2021</v>
      </c>
      <c r="B3" s="157"/>
      <c r="C3" s="15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615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977738.86</v>
      </c>
      <c r="D10" s="56">
        <v>775768.34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610</v>
      </c>
      <c r="C15" s="56">
        <f>SUM(C8:C14)</f>
        <v>977738.86</v>
      </c>
      <c r="D15" s="56">
        <f>SUM(D8:D14)</f>
        <v>775768.34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615</v>
      </c>
      <c r="C19" s="129" t="s">
        <v>612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v>0</v>
      </c>
      <c r="D20" s="124"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SUM(C29:C35)</f>
        <v>50885.24</v>
      </c>
      <c r="D28" s="124">
        <v>0</v>
      </c>
    </row>
    <row r="29" spans="1:4" x14ac:dyDescent="0.2">
      <c r="A29" s="55">
        <v>1241</v>
      </c>
      <c r="B29" s="51" t="s">
        <v>224</v>
      </c>
      <c r="C29" s="56">
        <v>39577.199999999997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3908.04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7400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v>0</v>
      </c>
      <c r="D37" s="124"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613</v>
      </c>
      <c r="C43" s="124">
        <f>C20+C28+C37</f>
        <v>50885.24</v>
      </c>
      <c r="D43" s="124">
        <f>D20+D28+D37</f>
        <v>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615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611</v>
      </c>
      <c r="C47" s="124">
        <v>89921.64</v>
      </c>
      <c r="D47" s="124">
        <v>0</v>
      </c>
    </row>
    <row r="48" spans="1:4" x14ac:dyDescent="0.2">
      <c r="A48" s="55"/>
      <c r="B48" s="140" t="s">
        <v>616</v>
      </c>
      <c r="C48" s="124">
        <f>C61+C96</f>
        <v>240405.12</v>
      </c>
      <c r="D48" s="124">
        <v>0</v>
      </c>
    </row>
    <row r="49" spans="1:4" x14ac:dyDescent="0.2">
      <c r="A49" s="62">
        <v>5400</v>
      </c>
      <c r="B49" s="63" t="s">
        <v>412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620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621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622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623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623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624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56">
        <f>C62+C71+C74+C80+C82+C84</f>
        <v>220873.24</v>
      </c>
      <c r="D61" s="124">
        <v>0</v>
      </c>
    </row>
    <row r="62" spans="1:4" x14ac:dyDescent="0.2">
      <c r="A62" s="55">
        <v>5510</v>
      </c>
      <c r="B62" s="51" t="s">
        <v>427</v>
      </c>
      <c r="C62" s="56">
        <f>SUM(C63:C70)</f>
        <v>220873.24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57333.33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160809.26999999999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2730.64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625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617</v>
      </c>
      <c r="C96" s="124">
        <f>C99</f>
        <v>19531.88</v>
      </c>
      <c r="D96" s="124">
        <v>0</v>
      </c>
    </row>
    <row r="97" spans="1:4" x14ac:dyDescent="0.2">
      <c r="A97" s="55">
        <v>2111</v>
      </c>
      <c r="B97" s="51" t="s">
        <v>626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627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628</v>
      </c>
      <c r="C99" s="56">
        <v>19531.88</v>
      </c>
      <c r="D99" s="56">
        <v>0</v>
      </c>
    </row>
    <row r="100" spans="1:4" x14ac:dyDescent="0.2">
      <c r="A100" s="55">
        <v>2115</v>
      </c>
      <c r="B100" s="51" t="s">
        <v>630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629</v>
      </c>
      <c r="C101" s="56">
        <v>0</v>
      </c>
      <c r="D101" s="56">
        <v>0</v>
      </c>
    </row>
    <row r="102" spans="1:4" x14ac:dyDescent="0.2">
      <c r="A102" s="55"/>
      <c r="B102" s="140" t="s">
        <v>618</v>
      </c>
      <c r="C102" s="124">
        <v>0</v>
      </c>
      <c r="D102" s="124">
        <v>0</v>
      </c>
    </row>
    <row r="103" spans="1:4" x14ac:dyDescent="0.2">
      <c r="A103" s="62">
        <v>1120</v>
      </c>
      <c r="B103" s="141" t="s">
        <v>619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635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636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637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638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639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640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632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633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634</v>
      </c>
      <c r="C112" s="56">
        <v>0</v>
      </c>
      <c r="D112" s="56">
        <v>0</v>
      </c>
    </row>
    <row r="113" spans="1:6" x14ac:dyDescent="0.2">
      <c r="A113" s="55"/>
      <c r="B113" s="143" t="s">
        <v>631</v>
      </c>
      <c r="C113" s="124">
        <f>C47+C48-C102</f>
        <v>330326.76</v>
      </c>
      <c r="D113" s="124">
        <f>D47+D48-D102</f>
        <v>0</v>
      </c>
      <c r="F113" s="56"/>
    </row>
    <row r="115" spans="1:6" x14ac:dyDescent="0.2">
      <c r="B115" s="42" t="s">
        <v>648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614</v>
      </c>
    </row>
    <row r="6" spans="1:2" ht="14.1" customHeight="1" x14ac:dyDescent="0.2">
      <c r="B6" s="29" t="s">
        <v>641</v>
      </c>
    </row>
    <row r="7" spans="1:2" ht="14.1" customHeight="1" x14ac:dyDescent="0.2">
      <c r="B7" s="29" t="s">
        <v>609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642</v>
      </c>
    </row>
    <row r="14" spans="1:2" x14ac:dyDescent="0.2">
      <c r="B14" s="29" t="s">
        <v>609</v>
      </c>
    </row>
    <row r="16" spans="1:2" ht="20.399999999999999" x14ac:dyDescent="0.2">
      <c r="A16" s="137" t="s">
        <v>608</v>
      </c>
      <c r="B16" s="136" t="s">
        <v>647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1874B1-1EFE-4D08-8A2D-D41BA1E3D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2020-02-04T18:43:53Z</cp:lastPrinted>
  <dcterms:created xsi:type="dcterms:W3CDTF">2012-12-11T20:36:24Z</dcterms:created>
  <dcterms:modified xsi:type="dcterms:W3CDTF">2022-04-08T17:29:26Z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